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O14" i="1"/>
  <c r="O5" i="1"/>
  <c r="O4" i="1"/>
  <c r="O13" i="1" l="1"/>
  <c r="O12" i="1"/>
  <c r="O11" i="1"/>
  <c r="O10" i="1"/>
  <c r="N18" i="1" s="1"/>
  <c r="M13" i="1"/>
  <c r="M12" i="1"/>
  <c r="M11" i="1"/>
  <c r="M10" i="1"/>
  <c r="M9" i="1"/>
  <c r="M8" i="1"/>
  <c r="M7" i="1"/>
  <c r="M14" i="1" s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L14" i="1"/>
  <c r="K14" i="1"/>
  <c r="J14" i="1"/>
  <c r="I14" i="1"/>
  <c r="I18" i="1" s="1"/>
  <c r="I21" i="1" s="1"/>
  <c r="H14" i="1"/>
  <c r="H18" i="1"/>
  <c r="H21" i="1" s="1"/>
  <c r="G14" i="1"/>
  <c r="G18" i="1"/>
  <c r="G21" i="1" s="1"/>
  <c r="F14" i="1"/>
  <c r="F18" i="1"/>
  <c r="F21" i="1" s="1"/>
  <c r="E14" i="1"/>
  <c r="E18" i="1"/>
  <c r="E21" i="1" s="1"/>
  <c r="D15" i="1"/>
  <c r="K18" i="1"/>
  <c r="M21" i="1" l="1"/>
  <c r="K21" i="1"/>
  <c r="L21" i="1"/>
  <c r="M18" i="1"/>
  <c r="L18" i="1"/>
</calcChain>
</file>

<file path=xl/sharedStrings.xml><?xml version="1.0" encoding="utf-8"?>
<sst xmlns="http://schemas.openxmlformats.org/spreadsheetml/2006/main" count="107" uniqueCount="65">
  <si>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</si>
  <si>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</si>
  <si>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</si>
  <si>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</si>
  <si>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</si>
  <si>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</si>
  <si>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</si>
  <si>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</si>
  <si>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</si>
  <si>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</si>
  <si>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</si>
  <si>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</si>
  <si>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</si>
  <si>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</si>
  <si>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</si>
  <si>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</si>
  <si>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</si>
  <si>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</si>
  <si>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</si>
  <si>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</si>
  <si>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</si>
  <si>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</si>
  <si>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</si>
  <si>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</si>
  <si>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</si>
  <si>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</si>
  <si>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</si>
  <si>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</si>
  <si>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</si>
  <si>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</si>
  <si>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</si>
  <si>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</si>
  <si>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</si>
  <si>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</si>
  <si>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</si>
  <si>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Riitta Saarenketo</t>
  </si>
  <si>
    <t>3.5.1966</t>
  </si>
  <si>
    <t>6.</t>
  </si>
  <si>
    <t>Kiri</t>
  </si>
  <si>
    <t>----</t>
  </si>
  <si>
    <t>5.</t>
  </si>
  <si>
    <t>7.</t>
  </si>
  <si>
    <t>1.</t>
  </si>
  <si>
    <t>play off</t>
  </si>
  <si>
    <t>4.</t>
  </si>
  <si>
    <t>2.</t>
  </si>
  <si>
    <t>SiiPe</t>
  </si>
  <si>
    <t>SiiPe = Siilinjärven Pesis  (1987)</t>
  </si>
  <si>
    <t>Kiri = Jyväskylän Kiri  (1930), kasvattajaseura</t>
  </si>
  <si>
    <t>L+T</t>
  </si>
  <si>
    <t>ENSIMMÄISET</t>
  </si>
  <si>
    <t>Ottelu</t>
  </si>
  <si>
    <t>Lyöty juoksu</t>
  </si>
  <si>
    <t>Tuotu juoksu</t>
  </si>
  <si>
    <t>Kunnari</t>
  </si>
  <si>
    <t>myöh. Saarenketo-Takala</t>
  </si>
  <si>
    <t>1.  ottelu</t>
  </si>
  <si>
    <t>29.05. 1984  Kiri - IPV  16-3</t>
  </si>
  <si>
    <t xml:space="preserve">  18 v   0 kk 26 pv</t>
  </si>
  <si>
    <t>2.  ottelu</t>
  </si>
  <si>
    <t>16.06. 1984  Kiri - IPV  16-3</t>
  </si>
  <si>
    <t xml:space="preserve">  18 v   1 kk 13 pv</t>
  </si>
  <si>
    <t>3.  ottelu</t>
  </si>
  <si>
    <t>19.07. 1984  IPV - Kiri  3-10</t>
  </si>
  <si>
    <t xml:space="preserve">  18 v   2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</si>
</sst>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0" fillId="3" borderId="0" xfId="0" applyFill="1"/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3" borderId="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7.855468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18" width="5.7109375" style="76" customWidth="1"/>
    <col min="19" max="19" width="5.7109375" style="75" customWidth="1"/>
    <col min="20" max="20" width="0.7109375" style="37" customWidth="1"/>
    <col min="21" max="28" width="5.7109375" style="60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 t="s">
        <v>55</v>
      </c>
      <c r="J1" s="5"/>
      <c r="K1" s="5"/>
      <c r="L1" s="3"/>
      <c r="M1" s="7"/>
      <c r="N1" s="7"/>
      <c r="O1" s="7"/>
      <c r="P1" s="64"/>
      <c r="Q1" s="64"/>
      <c r="R1" s="6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49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1984</v>
      </c>
      <c r="C4" s="27" t="s">
        <v>40</v>
      </c>
      <c r="D4" s="41" t="s">
        <v>38</v>
      </c>
      <c r="E4" s="27">
        <v>7</v>
      </c>
      <c r="F4" s="27">
        <v>0</v>
      </c>
      <c r="G4" s="27">
        <v>6</v>
      </c>
      <c r="H4" s="27">
        <v>4</v>
      </c>
      <c r="I4" s="27">
        <v>22</v>
      </c>
      <c r="J4" s="27">
        <v>9</v>
      </c>
      <c r="K4" s="27">
        <v>1</v>
      </c>
      <c r="L4" s="27">
        <v>6</v>
      </c>
      <c r="M4" s="61">
        <v>6</v>
      </c>
      <c r="N4" s="62">
        <v>0.73333333333333328</v>
      </c>
      <c r="O4" s="25">
        <f t="shared" ref="O4:O5" si="0">PRODUCT(I4/N4)</f>
        <v>30.000000000000004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1985</v>
      </c>
      <c r="C5" s="27" t="s">
        <v>40</v>
      </c>
      <c r="D5" s="41" t="s">
        <v>38</v>
      </c>
      <c r="E5" s="27">
        <v>18</v>
      </c>
      <c r="F5" s="27">
        <v>0</v>
      </c>
      <c r="G5" s="27">
        <v>5</v>
      </c>
      <c r="H5" s="27">
        <v>9</v>
      </c>
      <c r="I5" s="27">
        <v>35</v>
      </c>
      <c r="J5" s="27">
        <v>8</v>
      </c>
      <c r="K5" s="27">
        <v>9</v>
      </c>
      <c r="L5" s="27">
        <v>13</v>
      </c>
      <c r="M5" s="27">
        <v>5</v>
      </c>
      <c r="N5" s="62">
        <v>0.41176470588235292</v>
      </c>
      <c r="O5" s="25">
        <f t="shared" si="0"/>
        <v>85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1986</v>
      </c>
      <c r="C6" s="27" t="s">
        <v>37</v>
      </c>
      <c r="D6" s="41" t="s">
        <v>38</v>
      </c>
      <c r="E6" s="27">
        <v>17</v>
      </c>
      <c r="F6" s="27">
        <v>1</v>
      </c>
      <c r="G6" s="27">
        <v>9</v>
      </c>
      <c r="H6" s="27">
        <v>20</v>
      </c>
      <c r="I6" s="27">
        <v>63</v>
      </c>
      <c r="J6" s="27">
        <v>11</v>
      </c>
      <c r="K6" s="27">
        <v>26</v>
      </c>
      <c r="L6" s="27">
        <v>16</v>
      </c>
      <c r="M6" s="27">
        <v>10</v>
      </c>
      <c r="N6" s="61" t="s">
        <v>39</v>
      </c>
      <c r="O6" s="25">
        <v>0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1987</v>
      </c>
      <c r="C7" s="27" t="s">
        <v>40</v>
      </c>
      <c r="D7" s="41" t="s">
        <v>38</v>
      </c>
      <c r="E7" s="27">
        <v>16</v>
      </c>
      <c r="F7" s="27">
        <v>1</v>
      </c>
      <c r="G7" s="27">
        <v>15</v>
      </c>
      <c r="H7" s="27">
        <v>13</v>
      </c>
      <c r="I7" s="27">
        <v>46</v>
      </c>
      <c r="J7" s="27">
        <v>8</v>
      </c>
      <c r="K7" s="27">
        <v>11</v>
      </c>
      <c r="L7" s="27">
        <v>11</v>
      </c>
      <c r="M7" s="27">
        <f>PRODUCT(F7+G7)</f>
        <v>16</v>
      </c>
      <c r="N7" s="61" t="s">
        <v>39</v>
      </c>
      <c r="O7" s="25">
        <v>0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1988</v>
      </c>
      <c r="C8" s="27" t="s">
        <v>41</v>
      </c>
      <c r="D8" s="41" t="s">
        <v>38</v>
      </c>
      <c r="E8" s="27">
        <v>18</v>
      </c>
      <c r="F8" s="27">
        <v>4</v>
      </c>
      <c r="G8" s="27">
        <v>10</v>
      </c>
      <c r="H8" s="27">
        <v>34</v>
      </c>
      <c r="I8" s="27">
        <v>94</v>
      </c>
      <c r="J8" s="27">
        <v>39</v>
      </c>
      <c r="K8" s="27">
        <v>23</v>
      </c>
      <c r="L8" s="27">
        <v>18</v>
      </c>
      <c r="M8" s="27">
        <f>PRODUCT(F8+G8)</f>
        <v>14</v>
      </c>
      <c r="N8" s="61" t="s">
        <v>39</v>
      </c>
      <c r="O8" s="25">
        <v>0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1989</v>
      </c>
      <c r="C9" s="27" t="s">
        <v>42</v>
      </c>
      <c r="D9" s="41" t="s">
        <v>38</v>
      </c>
      <c r="E9" s="27">
        <v>18</v>
      </c>
      <c r="F9" s="27">
        <v>2</v>
      </c>
      <c r="G9" s="27">
        <v>26</v>
      </c>
      <c r="H9" s="27">
        <v>30</v>
      </c>
      <c r="I9" s="27">
        <v>93</v>
      </c>
      <c r="J9" s="27">
        <v>17</v>
      </c>
      <c r="K9" s="27">
        <v>21</v>
      </c>
      <c r="L9" s="27">
        <v>27</v>
      </c>
      <c r="M9" s="27">
        <f>PRODUCT(F9+G9)</f>
        <v>28</v>
      </c>
      <c r="N9" s="61" t="s">
        <v>39</v>
      </c>
      <c r="O9" s="25">
        <v>0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>
        <v>1</v>
      </c>
      <c r="AI9" s="27"/>
      <c r="AJ9" s="27"/>
      <c r="AK9" s="14" t="s">
        <v>43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1990</v>
      </c>
      <c r="C10" s="27" t="s">
        <v>44</v>
      </c>
      <c r="D10" s="41" t="s">
        <v>38</v>
      </c>
      <c r="E10" s="27">
        <v>22</v>
      </c>
      <c r="F10" s="27">
        <v>1</v>
      </c>
      <c r="G10" s="27">
        <v>23</v>
      </c>
      <c r="H10" s="27">
        <v>43</v>
      </c>
      <c r="I10" s="27">
        <v>101</v>
      </c>
      <c r="J10" s="27">
        <v>24</v>
      </c>
      <c r="K10" s="27">
        <v>24</v>
      </c>
      <c r="L10" s="27">
        <v>29</v>
      </c>
      <c r="M10" s="27">
        <f>SUM(F10+G10)</f>
        <v>24</v>
      </c>
      <c r="N10" s="62">
        <v>0.52700000000000002</v>
      </c>
      <c r="O10" s="25">
        <f>PRODUCT(I10/N10)</f>
        <v>191.65085388994308</v>
      </c>
      <c r="P10" s="19"/>
      <c r="Q10" s="19"/>
      <c r="R10" s="19"/>
      <c r="S10" s="19"/>
      <c r="T10" s="25"/>
      <c r="U10" s="63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4" t="s">
        <v>43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1991</v>
      </c>
      <c r="C11" s="27" t="s">
        <v>40</v>
      </c>
      <c r="D11" s="41" t="s">
        <v>38</v>
      </c>
      <c r="E11" s="27">
        <v>22</v>
      </c>
      <c r="F11" s="27">
        <v>3</v>
      </c>
      <c r="G11" s="27">
        <v>20</v>
      </c>
      <c r="H11" s="27">
        <v>49</v>
      </c>
      <c r="I11" s="27">
        <v>131</v>
      </c>
      <c r="J11" s="27">
        <v>60</v>
      </c>
      <c r="K11" s="27">
        <v>24</v>
      </c>
      <c r="L11" s="27">
        <v>24</v>
      </c>
      <c r="M11" s="27">
        <f>SUM(F11+G11)</f>
        <v>23</v>
      </c>
      <c r="N11" s="62">
        <v>0.61499999999999999</v>
      </c>
      <c r="O11" s="25">
        <f>PRODUCT(I11/N11)</f>
        <v>213.00813008130081</v>
      </c>
      <c r="P11" s="19"/>
      <c r="Q11" s="19" t="s">
        <v>41</v>
      </c>
      <c r="R11" s="19"/>
      <c r="S11" s="19"/>
      <c r="T11" s="25"/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4" t="s">
        <v>43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1992</v>
      </c>
      <c r="C12" s="27" t="s">
        <v>37</v>
      </c>
      <c r="D12" s="41" t="s">
        <v>38</v>
      </c>
      <c r="E12" s="27">
        <v>22</v>
      </c>
      <c r="F12" s="27">
        <v>2</v>
      </c>
      <c r="G12" s="27">
        <v>16</v>
      </c>
      <c r="H12" s="27">
        <v>35</v>
      </c>
      <c r="I12" s="27">
        <v>97</v>
      </c>
      <c r="J12" s="27">
        <v>28</v>
      </c>
      <c r="K12" s="27">
        <v>33</v>
      </c>
      <c r="L12" s="27">
        <v>18</v>
      </c>
      <c r="M12" s="27">
        <f>SUM(F12+G12)</f>
        <v>18</v>
      </c>
      <c r="N12" s="62">
        <v>0.54200000000000004</v>
      </c>
      <c r="O12" s="25">
        <f>PRODUCT(I12/N12)</f>
        <v>178.96678966789668</v>
      </c>
      <c r="P12" s="19"/>
      <c r="Q12" s="19"/>
      <c r="R12" s="19"/>
      <c r="S12" s="19"/>
      <c r="T12" s="25"/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54" t="s">
        <v>43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1993</v>
      </c>
      <c r="C13" s="27" t="s">
        <v>45</v>
      </c>
      <c r="D13" s="41" t="s">
        <v>46</v>
      </c>
      <c r="E13" s="27">
        <v>24</v>
      </c>
      <c r="F13" s="27">
        <v>0</v>
      </c>
      <c r="G13" s="27">
        <v>10</v>
      </c>
      <c r="H13" s="27">
        <v>24</v>
      </c>
      <c r="I13" s="27">
        <v>84</v>
      </c>
      <c r="J13" s="27">
        <v>33</v>
      </c>
      <c r="K13" s="27">
        <v>20</v>
      </c>
      <c r="L13" s="27">
        <v>21</v>
      </c>
      <c r="M13" s="27">
        <f>SUM(F13+G13)</f>
        <v>10</v>
      </c>
      <c r="N13" s="62">
        <v>0.52200000000000002</v>
      </c>
      <c r="O13" s="25">
        <f>PRODUCT(I13/N13)</f>
        <v>160.91954022988506</v>
      </c>
      <c r="P13" s="19"/>
      <c r="Q13" s="19"/>
      <c r="R13" s="19"/>
      <c r="S13" s="19"/>
      <c r="T13" s="25"/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>
        <v>1</v>
      </c>
      <c r="AJ13" s="27"/>
      <c r="AK13" s="54" t="s">
        <v>43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17" t="s">
        <v>9</v>
      </c>
      <c r="C14" s="18"/>
      <c r="D14" s="16"/>
      <c r="E14" s="19">
        <f t="shared" ref="E14:M14" si="1">SUM(E4:E13)</f>
        <v>184</v>
      </c>
      <c r="F14" s="19">
        <f t="shared" si="1"/>
        <v>14</v>
      </c>
      <c r="G14" s="19">
        <f t="shared" si="1"/>
        <v>140</v>
      </c>
      <c r="H14" s="19">
        <f t="shared" si="1"/>
        <v>261</v>
      </c>
      <c r="I14" s="19">
        <f t="shared" si="1"/>
        <v>766</v>
      </c>
      <c r="J14" s="19">
        <f t="shared" si="1"/>
        <v>237</v>
      </c>
      <c r="K14" s="19">
        <f t="shared" si="1"/>
        <v>192</v>
      </c>
      <c r="L14" s="19">
        <f t="shared" si="1"/>
        <v>183</v>
      </c>
      <c r="M14" s="19">
        <f t="shared" si="1"/>
        <v>154</v>
      </c>
      <c r="N14" s="31">
        <f>PRODUCT(470/O14)</f>
        <v>0.54680072407633051</v>
      </c>
      <c r="O14" s="32">
        <f>SUM(O4:O13)</f>
        <v>859.54531386902568</v>
      </c>
      <c r="P14" s="19"/>
      <c r="Q14" s="19"/>
      <c r="R14" s="19"/>
      <c r="S14" s="19"/>
      <c r="T14" s="25"/>
      <c r="U14" s="19">
        <f t="shared" ref="U14:AJ14" si="2">SUM(U4:U13)</f>
        <v>0</v>
      </c>
      <c r="V14" s="19">
        <f t="shared" si="2"/>
        <v>0</v>
      </c>
      <c r="W14" s="19">
        <f t="shared" si="2"/>
        <v>0</v>
      </c>
      <c r="X14" s="19">
        <f t="shared" si="2"/>
        <v>0</v>
      </c>
      <c r="Y14" s="19">
        <f t="shared" si="2"/>
        <v>0</v>
      </c>
      <c r="Z14" s="19">
        <f t="shared" si="2"/>
        <v>0</v>
      </c>
      <c r="AA14" s="19">
        <f t="shared" si="2"/>
        <v>0</v>
      </c>
      <c r="AB14" s="19">
        <f t="shared" si="2"/>
        <v>0</v>
      </c>
      <c r="AC14" s="19">
        <f t="shared" si="2"/>
        <v>0</v>
      </c>
      <c r="AD14" s="19">
        <f t="shared" si="2"/>
        <v>0</v>
      </c>
      <c r="AE14" s="19">
        <f t="shared" si="2"/>
        <v>0</v>
      </c>
      <c r="AF14" s="19">
        <f t="shared" si="2"/>
        <v>0</v>
      </c>
      <c r="AG14" s="19">
        <f t="shared" si="2"/>
        <v>0</v>
      </c>
      <c r="AH14" s="19">
        <f t="shared" si="2"/>
        <v>1</v>
      </c>
      <c r="AI14" s="19">
        <f t="shared" si="2"/>
        <v>1</v>
      </c>
      <c r="AJ14" s="19">
        <f t="shared" si="2"/>
        <v>0</v>
      </c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9" t="s">
        <v>2</v>
      </c>
      <c r="C15" s="33"/>
      <c r="D15" s="34">
        <f>SUM(F14:H14)+((I14-F14-G14)/3)+(E14/3)+(AE14*25)+(AF14*25)+(AG14*10)+(AH14*25)+(AI14*20)+(AJ14*15)</f>
        <v>725.33333333333337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1"/>
      <c r="AH15" s="1"/>
      <c r="AI15" s="36"/>
      <c r="AJ15" s="1"/>
      <c r="AK15" s="1"/>
      <c r="AL15" s="24"/>
      <c r="AM15" s="9"/>
      <c r="AN15" s="9"/>
      <c r="AO15" s="9"/>
      <c r="AP15" s="9"/>
      <c r="AQ15" s="9"/>
    </row>
    <row r="16" spans="1:43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39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1"/>
      <c r="P17" s="41" t="s">
        <v>50</v>
      </c>
      <c r="Q17" s="13"/>
      <c r="R17" s="13"/>
      <c r="S17" s="13"/>
      <c r="T17" s="65"/>
      <c r="U17" s="65"/>
      <c r="V17" s="65"/>
      <c r="W17" s="65"/>
      <c r="X17" s="65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77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1" t="s">
        <v>17</v>
      </c>
      <c r="C18" s="13"/>
      <c r="D18" s="42"/>
      <c r="E18" s="27">
        <f>PRODUCT(E14)</f>
        <v>184</v>
      </c>
      <c r="F18" s="27">
        <f>PRODUCT(F14)</f>
        <v>14</v>
      </c>
      <c r="G18" s="27">
        <f>PRODUCT(G14)</f>
        <v>140</v>
      </c>
      <c r="H18" s="27">
        <f>PRODUCT(H14)</f>
        <v>261</v>
      </c>
      <c r="I18" s="27">
        <f>PRODUCT(I14)</f>
        <v>766</v>
      </c>
      <c r="J18" s="1"/>
      <c r="K18" s="43">
        <f>PRODUCT((F18+G18)/E18)</f>
        <v>0.83695652173913049</v>
      </c>
      <c r="L18" s="43">
        <f>PRODUCT(H18/E18)</f>
        <v>1.4184782608695652</v>
      </c>
      <c r="M18" s="43">
        <f>PRODUCT(I18/E18)</f>
        <v>4.1630434782608692</v>
      </c>
      <c r="N18" s="30">
        <f>PRODUCT(N14)</f>
        <v>0.54680072407633051</v>
      </c>
      <c r="O18" s="1"/>
      <c r="P18" s="66" t="s">
        <v>51</v>
      </c>
      <c r="Q18" s="67"/>
      <c r="R18" s="67"/>
      <c r="S18" s="68" t="s">
        <v>57</v>
      </c>
      <c r="T18" s="68"/>
      <c r="U18" s="68"/>
      <c r="V18" s="68"/>
      <c r="W18" s="68"/>
      <c r="X18" s="68"/>
      <c r="Y18" s="68"/>
      <c r="Z18" s="68"/>
      <c r="AA18" s="68"/>
      <c r="AB18" s="84"/>
      <c r="AC18" s="68"/>
      <c r="AD18" s="78" t="s">
        <v>56</v>
      </c>
      <c r="AE18" s="68"/>
      <c r="AF18" s="68" t="s">
        <v>58</v>
      </c>
      <c r="AG18" s="84"/>
      <c r="AH18" s="68"/>
      <c r="AI18" s="78"/>
      <c r="AJ18" s="78"/>
      <c r="AK18" s="79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4" t="s">
        <v>18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1"/>
      <c r="P19" s="69" t="s">
        <v>52</v>
      </c>
      <c r="Q19" s="70"/>
      <c r="R19" s="70"/>
      <c r="S19" s="71" t="s">
        <v>60</v>
      </c>
      <c r="T19" s="71"/>
      <c r="U19" s="71"/>
      <c r="V19" s="71"/>
      <c r="W19" s="71"/>
      <c r="X19" s="71"/>
      <c r="Y19" s="71"/>
      <c r="Z19" s="71"/>
      <c r="AA19" s="71"/>
      <c r="AB19" s="85"/>
      <c r="AC19" s="71"/>
      <c r="AD19" s="80" t="s">
        <v>59</v>
      </c>
      <c r="AE19" s="71"/>
      <c r="AF19" s="71" t="s">
        <v>61</v>
      </c>
      <c r="AG19" s="85"/>
      <c r="AH19" s="71"/>
      <c r="AI19" s="80"/>
      <c r="AJ19" s="80"/>
      <c r="AK19" s="81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7" t="s">
        <v>19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1"/>
      <c r="P20" s="69" t="s">
        <v>53</v>
      </c>
      <c r="Q20" s="70"/>
      <c r="R20" s="70"/>
      <c r="S20" s="71" t="s">
        <v>63</v>
      </c>
      <c r="T20" s="71"/>
      <c r="U20" s="71"/>
      <c r="V20" s="71"/>
      <c r="W20" s="71"/>
      <c r="X20" s="71"/>
      <c r="Y20" s="71"/>
      <c r="Z20" s="71"/>
      <c r="AA20" s="71"/>
      <c r="AB20" s="85"/>
      <c r="AC20" s="71"/>
      <c r="AD20" s="80" t="s">
        <v>62</v>
      </c>
      <c r="AE20" s="71"/>
      <c r="AF20" s="71" t="s">
        <v>64</v>
      </c>
      <c r="AG20" s="85"/>
      <c r="AH20" s="71"/>
      <c r="AI20" s="80"/>
      <c r="AJ20" s="80"/>
      <c r="AK20" s="81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2" t="s">
        <v>20</v>
      </c>
      <c r="C21" s="53"/>
      <c r="D21" s="54"/>
      <c r="E21" s="19">
        <f>SUM(E18:E20)</f>
        <v>184</v>
      </c>
      <c r="F21" s="19">
        <f>SUM(F18:F20)</f>
        <v>14</v>
      </c>
      <c r="G21" s="19">
        <f>SUM(G18:G20)</f>
        <v>140</v>
      </c>
      <c r="H21" s="19">
        <f>SUM(H18:H20)</f>
        <v>261</v>
      </c>
      <c r="I21" s="19">
        <f>SUM(I18:I20)</f>
        <v>766</v>
      </c>
      <c r="J21" s="1"/>
      <c r="K21" s="55">
        <f>PRODUCT((F21+G21)/E21)</f>
        <v>0.83695652173913049</v>
      </c>
      <c r="L21" s="55">
        <f>PRODUCT(H21/E21)</f>
        <v>1.4184782608695652</v>
      </c>
      <c r="M21" s="55">
        <f>PRODUCT(I21/E21)</f>
        <v>4.1630434782608692</v>
      </c>
      <c r="N21" s="31"/>
      <c r="O21" s="1"/>
      <c r="P21" s="72" t="s">
        <v>54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74"/>
      <c r="AB21" s="86"/>
      <c r="AC21" s="74"/>
      <c r="AD21" s="82"/>
      <c r="AE21" s="74"/>
      <c r="AF21" s="74"/>
      <c r="AG21" s="86"/>
      <c r="AH21" s="74"/>
      <c r="AI21" s="82"/>
      <c r="AJ21" s="82"/>
      <c r="AK21" s="83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1" t="s">
        <v>34</v>
      </c>
      <c r="C23" s="1"/>
      <c r="D23" s="1" t="s">
        <v>48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1"/>
      <c r="C24" s="1"/>
      <c r="D24" s="1" t="s">
        <v>47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38"/>
      <c r="Q26" s="1"/>
      <c r="R26" s="1"/>
      <c r="S26" s="25"/>
      <c r="T26" s="25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58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7"/>
      <c r="N27" s="57"/>
      <c r="O27" s="25"/>
      <c r="P27" s="38"/>
      <c r="Q27" s="1"/>
      <c r="R27" s="1"/>
      <c r="S27" s="25"/>
      <c r="T27" s="25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38"/>
      <c r="Q28" s="1"/>
      <c r="R28" s="1"/>
      <c r="S28" s="25"/>
      <c r="T28" s="2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8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38"/>
      <c r="Q29" s="1"/>
      <c r="R29" s="1"/>
      <c r="S29" s="25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5"/>
      <c r="AF29" s="25"/>
      <c r="AG29" s="25"/>
      <c r="AH29" s="25"/>
      <c r="AI29" s="25"/>
      <c r="AJ29" s="25"/>
      <c r="AK29" s="25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38"/>
      <c r="Q30" s="1"/>
      <c r="R30" s="1"/>
      <c r="S30" s="25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5"/>
      <c r="AF30" s="25"/>
      <c r="AG30" s="25"/>
      <c r="AH30" s="25"/>
      <c r="AI30" s="25"/>
      <c r="AJ30" s="25"/>
      <c r="AK30" s="25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56"/>
      <c r="Q31" s="56"/>
      <c r="R31" s="56"/>
      <c r="S31" s="56"/>
      <c r="T31" s="56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25"/>
      <c r="AH31" s="25"/>
      <c r="AI31" s="25"/>
      <c r="AJ31" s="25"/>
      <c r="AK31" s="25"/>
      <c r="AL31" s="9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56"/>
      <c r="Q32" s="56"/>
      <c r="R32" s="56"/>
      <c r="S32" s="56"/>
      <c r="T32" s="56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35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38"/>
      <c r="W35" s="1"/>
      <c r="X35" s="1"/>
      <c r="Y35" s="25"/>
      <c r="Z35" s="25"/>
      <c r="AA35" s="56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58"/>
      <c r="AN35" s="58"/>
      <c r="AO35" s="58"/>
      <c r="AP35" s="58"/>
      <c r="AQ35" s="58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25"/>
      <c r="Z36" s="25"/>
      <c r="AA36" s="56"/>
      <c r="AB36" s="56"/>
      <c r="AC36" s="25"/>
      <c r="AD36" s="25"/>
      <c r="AE36" s="25"/>
      <c r="AF36" s="25"/>
      <c r="AG36" s="25"/>
      <c r="AH36" s="25"/>
      <c r="AI36" s="25"/>
      <c r="AJ36" s="25"/>
      <c r="AK36" s="25"/>
      <c r="AL36" s="9"/>
      <c r="AM36" s="58"/>
      <c r="AN36" s="58"/>
      <c r="AO36" s="58"/>
      <c r="AP36" s="58"/>
      <c r="AQ36" s="58"/>
    </row>
    <row r="37" spans="1:43" ht="15" customHeight="1" x14ac:dyDescent="0.25">
      <c r="A37" s="5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56"/>
      <c r="AB37" s="56"/>
      <c r="AC37" s="25"/>
      <c r="AD37" s="25"/>
      <c r="AE37" s="25"/>
      <c r="AF37" s="25"/>
      <c r="AG37" s="25"/>
      <c r="AH37" s="25"/>
      <c r="AI37" s="25"/>
      <c r="AJ37" s="25"/>
      <c r="AK37" s="25"/>
      <c r="AL37" s="9"/>
    </row>
    <row r="38" spans="1:43" ht="15" customHeight="1" x14ac:dyDescent="0.25">
      <c r="A38" s="5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56"/>
      <c r="AB38" s="56"/>
      <c r="AC38" s="25"/>
      <c r="AD38" s="25"/>
      <c r="AE38" s="25"/>
      <c r="AF38" s="25"/>
      <c r="AG38" s="25"/>
      <c r="AH38" s="25"/>
      <c r="AI38" s="25"/>
      <c r="AJ38" s="25"/>
      <c r="AK38" s="25"/>
      <c r="AL38" s="9"/>
    </row>
    <row r="39" spans="1:43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56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</row>
    <row r="40" spans="1:43" ht="15" customHeight="1" x14ac:dyDescent="0.25">
      <c r="A40" s="59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35"/>
      <c r="O40" s="25"/>
      <c r="P40" s="25"/>
      <c r="Q40" s="25"/>
      <c r="R40" s="25"/>
      <c r="S40" s="25"/>
      <c r="T40" s="25"/>
      <c r="U40" s="1"/>
      <c r="V40" s="38"/>
      <c r="W40" s="1"/>
      <c r="X40" s="25"/>
      <c r="Y40" s="25"/>
      <c r="Z40" s="25"/>
      <c r="AA40" s="25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</row>
    <row r="41" spans="1:43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56"/>
      <c r="AB41" s="56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56"/>
      <c r="AB42" s="1"/>
      <c r="AC42" s="1"/>
      <c r="AD42" s="1"/>
      <c r="AE42" s="1"/>
      <c r="AF42" s="1"/>
      <c r="AG42" s="1"/>
      <c r="AH42" s="1"/>
      <c r="AI42" s="1"/>
      <c r="AJ42" s="1"/>
      <c r="AK42" s="3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56"/>
      <c r="AB43" s="1"/>
      <c r="AC43" s="1"/>
      <c r="AD43" s="1"/>
      <c r="AE43" s="1"/>
      <c r="AF43" s="1"/>
      <c r="AG43" s="1"/>
      <c r="AH43" s="1"/>
      <c r="AI43" s="1"/>
      <c r="AJ43" s="1"/>
      <c r="AK43" s="3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56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56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56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P47" s="25"/>
      <c r="Q47" s="25"/>
      <c r="R47" s="25"/>
      <c r="S47" s="25"/>
      <c r="T47" s="25"/>
    </row>
    <row r="48" spans="1:43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2019-01-31T19:47:53Z</dcterms:modified>
</cp:coreProperties>
</file>